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2700" windowWidth="15600" windowHeight="1185" tabRatio="598" activeTab="0"/>
  </bookViews>
  <sheets>
    <sheet name="октябрь" sheetId="1" r:id="rId1"/>
    <sheet name="Лист1" sheetId="2" r:id="rId2"/>
    <sheet name="Отчет о совместимости" sheetId="3" r:id="rId3"/>
    <sheet name="Лист2" sheetId="4" r:id="rId4"/>
    <sheet name="Лист3" sheetId="5" r:id="rId5"/>
  </sheets>
  <definedNames>
    <definedName name="_xlnm.Print_Area" localSheetId="0">'октябрь'!$A$1:$B$149</definedName>
  </definedNames>
  <calcPr fullCalcOnLoad="1" refMode="R1C1"/>
</workbook>
</file>

<file path=xl/comments1.xml><?xml version="1.0" encoding="utf-8"?>
<comments xmlns="http://schemas.openxmlformats.org/spreadsheetml/2006/main">
  <authors>
    <author>Козлековская</author>
  </authors>
  <commentList>
    <comment ref="B9" authorId="0">
      <text>
        <r>
          <rPr>
            <b/>
            <sz val="9"/>
            <rFont val="Tahoma"/>
            <family val="2"/>
          </rPr>
          <t>Козлековская: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<sst xmlns="http://schemas.openxmlformats.org/spreadsheetml/2006/main" count="315" uniqueCount="226">
  <si>
    <t>Без плиты, без эл.двигателя</t>
  </si>
  <si>
    <t>ГРАТ 450/67/III</t>
  </si>
  <si>
    <t>ГРАТ 700/40/III</t>
  </si>
  <si>
    <t>ГРАТ 900/67</t>
  </si>
  <si>
    <t>ГРАТ 1800/67</t>
  </si>
  <si>
    <t>ГРТ 1600/50</t>
  </si>
  <si>
    <t>1ГРТ 4000/71</t>
  </si>
  <si>
    <t>Итого непрофильная продукция:</t>
  </si>
  <si>
    <t>Заказы лит. СЛЦ</t>
  </si>
  <si>
    <t>Заказы лит. ЧЛЦ</t>
  </si>
  <si>
    <t>Крышка люка средне-прямоугол.60х45 42кг 691.00.002 СЧ20</t>
  </si>
  <si>
    <t>Корпус люка средне-прямоугол.60х45 40кг 691.00.001 СЧ20</t>
  </si>
  <si>
    <t>Корпус дождеприемника круглого 606.00.002 Сч-20 58кг</t>
  </si>
  <si>
    <t>Дополнительная решетка для деревьев  748.00.000  11 кг.</t>
  </si>
  <si>
    <t>ТНП</t>
  </si>
  <si>
    <t>Обрамление камина ОК-2 ЛЧ-25кг 687.00.000 арт.7с28-00218029</t>
  </si>
  <si>
    <t>Соед.фасон.части (с покрытием)</t>
  </si>
  <si>
    <t>ППКФ 300х100(с покрытием)</t>
  </si>
  <si>
    <t>ППКФ 300х150(с покрытием)</t>
  </si>
  <si>
    <t>ППКФ 200х150 (с покрытием)</t>
  </si>
  <si>
    <t>ППТФ 200х150  (с покрытием)</t>
  </si>
  <si>
    <t>ТФ 150х100  (с покрытием)</t>
  </si>
  <si>
    <t>ТФ 200х150  (с покрытием)</t>
  </si>
  <si>
    <t>ХФ 100 х 80 (с покрытием)</t>
  </si>
  <si>
    <t>ХФ 200 х 100  (с покрытием)</t>
  </si>
  <si>
    <t>ХФ 200 х 150  (с покрытием)</t>
  </si>
  <si>
    <t>ХФ 300х100 (с покрытием)</t>
  </si>
  <si>
    <t>ХФ 300х200 (с покрытием)</t>
  </si>
  <si>
    <t>ЗФ ДУ 100  (с покрытием)</t>
  </si>
  <si>
    <t>КФ 150 х150 (с покрытием)</t>
  </si>
  <si>
    <t>КФ 300х200(с покрытием)</t>
  </si>
  <si>
    <t>Наименоваение продукции</t>
  </si>
  <si>
    <t>задел</t>
  </si>
  <si>
    <t>Н14.2.931.01.003 Патрубок всасывающий</t>
  </si>
  <si>
    <t>Шестерня 115-5-022</t>
  </si>
  <si>
    <t>ГрАТ 950/120</t>
  </si>
  <si>
    <t>1СД 2400/75</t>
  </si>
  <si>
    <t>НК 65/35-240</t>
  </si>
  <si>
    <t>ГрАУ 1600/25</t>
  </si>
  <si>
    <t>Н14.2.933.01.900-04 Стакан в сборе с вт. Защ.</t>
  </si>
  <si>
    <t>Решетка дождеприемника круглая (обрезной)609.00.001 Сч-48кг</t>
  </si>
  <si>
    <t>376.01.00.006 Крышка люка</t>
  </si>
  <si>
    <t>ПР 12,5/12,5</t>
  </si>
  <si>
    <t>Отчет о совместимости для Движение - ДЕКАБРЬ.xls</t>
  </si>
  <si>
    <t>Дата отчета: 06.12.2017 11:50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</si>
  <si>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</si>
  <si>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</si>
  <si>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</si>
  <si>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</si>
  <si>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</si>
  <si>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</si>
  <si>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более 3 месяцев,реализация 2018, Тюшева</t>
  </si>
  <si>
    <t>Н14.2.931.01.050 Колесо рабочее</t>
  </si>
  <si>
    <t>1ГрТ 160/31,5</t>
  </si>
  <si>
    <t>Н12.100.01.106 Гильза</t>
  </si>
  <si>
    <t>Н12.100.01.110-02 Колесо рабочее 1ст.1 рот.</t>
  </si>
  <si>
    <t>Н12.100.01.130-02 Колесо рабочее 2ст. 1 рот.</t>
  </si>
  <si>
    <t>Марка насосного оборудования</t>
  </si>
  <si>
    <t>Крышка алюминевая к сковороде</t>
  </si>
  <si>
    <t>Решётка к духовому шкафу</t>
  </si>
  <si>
    <t>14х12HDP</t>
  </si>
  <si>
    <t>Н14.2.933.06.000 Ограждение муфты</t>
  </si>
  <si>
    <t>Муфта лепестковая Ф 328.00.000</t>
  </si>
  <si>
    <t>Стакан в сборе Н14.2.933.01.900</t>
  </si>
  <si>
    <t>Решётка колосник. Камин. ЛЧ-13кг</t>
  </si>
  <si>
    <t>ГрУ 800/40</t>
  </si>
  <si>
    <t>8х6HDP</t>
  </si>
  <si>
    <t>270.01.00.013Корпус внутренний</t>
  </si>
  <si>
    <t>ГРТ 1250/71</t>
  </si>
  <si>
    <t>270.01.00.014 Диск защитный</t>
  </si>
  <si>
    <t>Гайка В.М.120х2-6.Н05</t>
  </si>
  <si>
    <t>Гайка М180х3LH-6Н.05</t>
  </si>
  <si>
    <t>Н14.2.930.01.010-01 колесо рабочее</t>
  </si>
  <si>
    <t>Н14.2.933.01.004 Корпус внутренний</t>
  </si>
  <si>
    <t>1ГРТ 1600/50</t>
  </si>
  <si>
    <t>Н14.2.933.01.005 бронедиск</t>
  </si>
  <si>
    <t xml:space="preserve">2ГРТ 400/40 </t>
  </si>
  <si>
    <t>2ГрТ160/32</t>
  </si>
  <si>
    <t>ГрАТ 170/40</t>
  </si>
  <si>
    <t>Н14.2.929.01.009 Корпус внутренний</t>
  </si>
  <si>
    <t>Гр 400/40</t>
  </si>
  <si>
    <t>ГрАТ 85/40/I</t>
  </si>
  <si>
    <t>ГрАТ 225/67/II</t>
  </si>
  <si>
    <t>Бронедиск Н14.2.929.01.005</t>
  </si>
  <si>
    <t>Колесо рабочее Н14.2.929.01.010м</t>
  </si>
  <si>
    <t>ГрАК 350/40</t>
  </si>
  <si>
    <t>Втулка защитная всасывающего патрубка Н14.2.925.01.801</t>
  </si>
  <si>
    <t>1ГрК 160/31,5</t>
  </si>
  <si>
    <t>Втулка 270.01.05.001</t>
  </si>
  <si>
    <t>Колесо рабочее Н14.2.930.01.010м</t>
  </si>
  <si>
    <t>ГрАТ 350/40/2</t>
  </si>
  <si>
    <t>Колесо рабочее 346.01.02.000</t>
  </si>
  <si>
    <t>ГрАТ 225/67</t>
  </si>
  <si>
    <t>Н14.2.639.01.004 вкладыш п/пол                         ( полиуретан)</t>
  </si>
  <si>
    <t>Н14.2.639.01.002 вкладыш 3/пол                         ( полиуретан)</t>
  </si>
  <si>
    <t>1НК-Е 65/35-240</t>
  </si>
  <si>
    <t>567.01.01.000 колесо рабочее</t>
  </si>
  <si>
    <t>1НК-Е 200/120</t>
  </si>
  <si>
    <t>Корпус насоса "Г" 801.0-03</t>
  </si>
  <si>
    <t>крышка насоса Н12.100.01.026-04</t>
  </si>
  <si>
    <t>АПЭ Кольцо ГМ05.039.125.00</t>
  </si>
  <si>
    <t>1НПС 200/700</t>
  </si>
  <si>
    <t>ГрА 85/40/1</t>
  </si>
  <si>
    <t>Бронедиск передний Н14.2.923.01.003</t>
  </si>
  <si>
    <t>2ГрТ400/40</t>
  </si>
  <si>
    <t>794.01.01.020 колесо рабочее 2ст.</t>
  </si>
  <si>
    <t>794.01.01.010 колесо рабочее 1ст.</t>
  </si>
  <si>
    <t>794.01.01.020-02 колесо рабочее 3ст.</t>
  </si>
  <si>
    <t>794.01.01.030-04 колесо рабочее 7ст.</t>
  </si>
  <si>
    <t>794.01.01.030 колесо рабочее 5ст.</t>
  </si>
  <si>
    <t>Стакан Н14.2.925.01.422</t>
  </si>
  <si>
    <t>Бронедиск передний 852.01.02.000</t>
  </si>
  <si>
    <t>Колесо рабочее 80-00.004-01 ф840</t>
  </si>
  <si>
    <t>Крышка 346.01.00.001</t>
  </si>
  <si>
    <t>ПК 63/22,5</t>
  </si>
  <si>
    <t>346.01.00.009 Корпус внутренний</t>
  </si>
  <si>
    <t>ГрАР 85/40/1</t>
  </si>
  <si>
    <t>Корпус в сборе Н14.2.923.08.001/Н14.2.923.01.002</t>
  </si>
  <si>
    <t>2НК-Е 65/35-125</t>
  </si>
  <si>
    <t>Корпус насоса  822.01.01.001</t>
  </si>
  <si>
    <t>Крышка насоса 822.01.02.001-02</t>
  </si>
  <si>
    <t>СД 2400/75</t>
  </si>
  <si>
    <t>Стакан Н14.2.925.01.524</t>
  </si>
  <si>
    <t>НСД-Е 210/700</t>
  </si>
  <si>
    <t>Корпус подшипника 1К.01.04.01А</t>
  </si>
  <si>
    <t>1НПС-Е 65/35-500</t>
  </si>
  <si>
    <t>Корпус подшипника НПС 65/35-500.1.03.001</t>
  </si>
  <si>
    <t>712.01.01.001 кронштейн</t>
  </si>
  <si>
    <t>281.01.00.011 патрубок всасывающий</t>
  </si>
  <si>
    <t>БМ 67/22,4</t>
  </si>
  <si>
    <t>Колесо рабочее 247.01.00.002-К</t>
  </si>
  <si>
    <t>Крышка задняя Н14.3.311.01.005</t>
  </si>
  <si>
    <t>2ГРТ 1600/50</t>
  </si>
  <si>
    <t>Стакан передний 281.01.01.002</t>
  </si>
  <si>
    <t>задел- отгр.1 шт 05.11;1шт-12.1020, отгр -22.02.2021-8 шт.</t>
  </si>
  <si>
    <t>задел-4 отгр.22.02.2021 шт</t>
  </si>
  <si>
    <t>задел- отгр.5 шт.22.02.2021</t>
  </si>
  <si>
    <t>задел отгружено 22.02.21 -3 шт.</t>
  </si>
  <si>
    <t>БМ 236/28,355/63</t>
  </si>
  <si>
    <t>Корпус сальника 208.01.00.032-01-К</t>
  </si>
  <si>
    <t>Корпус 209.01.00.022-К</t>
  </si>
  <si>
    <t>2НК-Е 65/35-70</t>
  </si>
  <si>
    <t>Вал821.01.00.005-09</t>
  </si>
  <si>
    <t>Камера выкидная 4 ст НПС 65/35-500</t>
  </si>
  <si>
    <t>НПС 200/700</t>
  </si>
  <si>
    <t xml:space="preserve">Камера вык 4ст </t>
  </si>
  <si>
    <t>НК 200/210</t>
  </si>
  <si>
    <t>Вал 749.01.02.001</t>
  </si>
  <si>
    <t>Отбойник Н14.2.925.01.328</t>
  </si>
  <si>
    <t>ХК-Е 200/120-70</t>
  </si>
  <si>
    <t>Корпус насоса 924.01.01.001</t>
  </si>
  <si>
    <t>НК-Е 200/120</t>
  </si>
  <si>
    <t>ГрУ 400/20</t>
  </si>
  <si>
    <t>Колесо рабочее 57.01.000</t>
  </si>
  <si>
    <t>3ГРТ 400/40</t>
  </si>
  <si>
    <t>Бронедиск всасывающий 792.01.00.004</t>
  </si>
  <si>
    <t>Корпус в сборе Н14.2.639.01.040</t>
  </si>
  <si>
    <t>Кронштейн Н14.2.639.01.201</t>
  </si>
  <si>
    <t>Колесо рабочее Н14.2.933.01.050-01</t>
  </si>
  <si>
    <t>Плита фундаментная 281.00.00.007</t>
  </si>
  <si>
    <t>Колесо рабочее 792.01.00.010</t>
  </si>
  <si>
    <t>корпус внутренний 792.01.00.003</t>
  </si>
  <si>
    <t>Крышка сальника 150.0 СТП 700067266-503-2005</t>
  </si>
  <si>
    <t>ПВП 125/60</t>
  </si>
  <si>
    <t>Крышка подвода Н14.2.160.01.002</t>
  </si>
  <si>
    <t>Колесо рабочее Н14.2.927.01.070</t>
  </si>
  <si>
    <t>1ГрТ 800/71</t>
  </si>
  <si>
    <t>патрубок напорный 763.01.00.003</t>
  </si>
  <si>
    <t>корпус насоса в сборе 792.01.00.050-01</t>
  </si>
  <si>
    <t>Корпус подвода Н14.2.160.01.004</t>
  </si>
  <si>
    <t>Корпус в сборе 80.00.011-01/012-01</t>
  </si>
  <si>
    <t>Стакан 346.01.01.006</t>
  </si>
  <si>
    <t>Крышка сальника Н14.536.00.020</t>
  </si>
  <si>
    <t>Стакан Н14.2.925.01.332</t>
  </si>
  <si>
    <t>Стакан Н14.2.160.01.009</t>
  </si>
  <si>
    <t>Колесо рабочее 784.01.00.010</t>
  </si>
  <si>
    <t>Корпус насоса 589.01.06.000</t>
  </si>
  <si>
    <t>Стакан передний 706.00.00.002</t>
  </si>
  <si>
    <t>794.01.01.030-02 колесо рабочее 6ст.</t>
  </si>
  <si>
    <t>ГРТ 1250/72</t>
  </si>
  <si>
    <t>Кронштейн с крышкой в сборе 98.00.030/021</t>
  </si>
  <si>
    <t>Вал Н14.2.933.01.907Б</t>
  </si>
  <si>
    <t>Крышка насоса 924.01.02.001</t>
  </si>
  <si>
    <t>673.01.00.003 патрубок всасывающий</t>
  </si>
  <si>
    <t>ГРАТ 1400/40/3</t>
  </si>
  <si>
    <t>Колесо рабочее 170.01.010-01</t>
  </si>
  <si>
    <t>к-во</t>
  </si>
  <si>
    <t>Колесо рабочее Н14.2.929.01.010-01</t>
  </si>
  <si>
    <t>Кольцо 88.01.010</t>
  </si>
  <si>
    <t>Крышка передняя Н14.3.311.01.004</t>
  </si>
  <si>
    <t>Корпус внутренний Н14.2.924.01.008</t>
  </si>
  <si>
    <t>Стакан в сборе Н14.2.933.01.900-01</t>
  </si>
  <si>
    <t>Корпус 820.01.02.001</t>
  </si>
  <si>
    <t>Гр 400/40.</t>
  </si>
  <si>
    <t>1ГрТ 400/40</t>
  </si>
  <si>
    <t>Диск защитный 285.01.00.007</t>
  </si>
  <si>
    <t>ГрА 350/40/II</t>
  </si>
  <si>
    <t>Корпус насоса Н14.2.925.01.022</t>
  </si>
  <si>
    <t>Бронедиск Н14.2.925.01.016</t>
  </si>
  <si>
    <t>ГрУ 800/40-М</t>
  </si>
  <si>
    <t>Корпус насоса 76-1.01.03.000</t>
  </si>
  <si>
    <t>712.01.00.002 Крышка сальника</t>
  </si>
  <si>
    <t>Бронедиск передний Н14.3.311.01.002</t>
  </si>
  <si>
    <t>Патрубок всасывающий Н14.2.923.08.003</t>
  </si>
  <si>
    <t>Диск защитный 76.00.006</t>
  </si>
  <si>
    <t>Диск защитный задний 820.01.02.003</t>
  </si>
  <si>
    <t>Корпус в сборе Н14.2.924.01.003/004</t>
  </si>
  <si>
    <t>ГрТ 1600/50</t>
  </si>
  <si>
    <t>без плиты и двиг. (низкий кронштейн)</t>
  </si>
  <si>
    <t>Гр 1600/50.</t>
  </si>
  <si>
    <t>Корпус насоса с крышкой люка Н14.3.311.01.001/006</t>
  </si>
  <si>
    <t>НПС-Е 65/35-500</t>
  </si>
  <si>
    <t>Гр 200/60 (6ФШ-7А)</t>
  </si>
  <si>
    <t>Колесо рабочее 711.01.02.000</t>
  </si>
  <si>
    <t>Диск защитный 679.01.00.002</t>
  </si>
  <si>
    <t>270.01.02.000 м Колесо рабочее</t>
  </si>
  <si>
    <t>Корпус насоса "В" с крышкой люка 76.00.001-01/76.04.000</t>
  </si>
  <si>
    <t>Гр 160/31,5</t>
  </si>
  <si>
    <t>Диск защитный 790.01.00.002</t>
  </si>
  <si>
    <t>Крышка 98-1.00.021-01</t>
  </si>
  <si>
    <t>Корпус передняя половина 80.00.011-01</t>
  </si>
  <si>
    <t>Корпус задняя половина 80.00.012-01</t>
  </si>
  <si>
    <t>Колесо рабочее Н14.2.933.01.050м</t>
  </si>
  <si>
    <t>Состояние склада готовой продукции на 01.02.2023</t>
  </si>
  <si>
    <t xml:space="preserve"> насосы</t>
  </si>
  <si>
    <t xml:space="preserve"> запчасти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</si>
</sst>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#;\-#;&quot;&quot;"/>
    <numFmt numFmtId="192" formatCode="#.0#;\-#.0#;&quot;&quot;"/>
    <numFmt numFmtId="193" formatCode="dd/mm/yy;@"/>
    <numFmt numFmtId="194" formatCode="[$-FC19]d\ mmmm\ yyyy\ &quot;г.&quot;"/>
    <numFmt numFmtId="195" formatCode="d/m/yy;@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]dddd\,\ d\ mmmm\ yyyy\ &quot;г&quot;\."/>
    <numFmt numFmtId="202" formatCode="mmm/yyyy"/>
    <numFmt numFmtId="203" formatCode="[$-419]d\ mmm\ yy;@"/>
  </numFmts>
  <fonts count="61">
    <font>
      <sz val="10"/>
      <color indexed="8"/>
      <name val="MS Sans Serif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color indexed="8"/>
      <name val="MS Sans Serif"/>
      <family val="2"/>
    </font>
    <font>
      <sz val="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MS Sans Serif"/>
      <family val="2"/>
    </font>
    <font>
      <b/>
      <sz val="11"/>
      <color indexed="8"/>
      <name val="Times New Roman"/>
      <family val="1"/>
    </font>
    <font>
      <b/>
      <sz val="11"/>
      <color indexed="8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MS Sans Serif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MS Sans Serif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2" fillId="33" borderId="14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8" fillId="34" borderId="14" xfId="0" applyFont="1" applyFill="1" applyBorder="1" applyAlignment="1">
      <alignment horizontal="left"/>
    </xf>
    <xf numFmtId="3" fontId="15" fillId="34" borderId="14" xfId="0" applyNumberFormat="1" applyFont="1" applyFill="1" applyBorder="1" applyAlignment="1">
      <alignment/>
    </xf>
    <xf numFmtId="3" fontId="15" fillId="34" borderId="14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left" wrapText="1"/>
    </xf>
    <xf numFmtId="3" fontId="8" fillId="34" borderId="13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14" fontId="8" fillId="0" borderId="13" xfId="0" applyNumberFormat="1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6" fillId="34" borderId="13" xfId="0" applyFont="1" applyFill="1" applyBorder="1" applyAlignment="1">
      <alignment horizontal="left"/>
    </xf>
    <xf numFmtId="0" fontId="14" fillId="0" borderId="13" xfId="0" applyFont="1" applyBorder="1" applyAlignment="1">
      <alignment/>
    </xf>
    <xf numFmtId="0" fontId="17" fillId="0" borderId="13" xfId="0" applyFont="1" applyFill="1" applyBorder="1" applyAlignment="1">
      <alignment horizontal="left" wrapText="1"/>
    </xf>
    <xf numFmtId="191" fontId="17" fillId="34" borderId="13" xfId="0" applyNumberFormat="1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34" borderId="16" xfId="0" applyFont="1" applyFill="1" applyBorder="1" applyAlignment="1">
      <alignment horizontal="left"/>
    </xf>
    <xf numFmtId="0" fontId="17" fillId="34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/>
    </xf>
    <xf numFmtId="0" fontId="59" fillId="35" borderId="0" xfId="0" applyFont="1" applyFill="1" applyAlignment="1">
      <alignment/>
    </xf>
    <xf numFmtId="3" fontId="13" fillId="34" borderId="14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0" fontId="8" fillId="36" borderId="13" xfId="0" applyFont="1" applyFill="1" applyBorder="1" applyAlignment="1">
      <alignment horizontal="left" wrapText="1"/>
    </xf>
    <xf numFmtId="3" fontId="11" fillId="0" borderId="15" xfId="0" applyNumberFormat="1" applyFont="1" applyBorder="1" applyAlignment="1">
      <alignment/>
    </xf>
    <xf numFmtId="3" fontId="11" fillId="34" borderId="15" xfId="0" applyNumberFormat="1" applyFont="1" applyFill="1" applyBorder="1" applyAlignment="1">
      <alignment/>
    </xf>
    <xf numFmtId="191" fontId="16" fillId="34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191" fontId="18" fillId="34" borderId="13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/>
    </xf>
    <xf numFmtId="3" fontId="13" fillId="34" borderId="14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3" fontId="13" fillId="37" borderId="14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wrapText="1"/>
    </xf>
    <xf numFmtId="3" fontId="12" fillId="35" borderId="13" xfId="0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35" borderId="16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 wrapText="1"/>
    </xf>
    <xf numFmtId="0" fontId="17" fillId="34" borderId="13" xfId="0" applyFont="1" applyFill="1" applyBorder="1" applyAlignment="1">
      <alignment horizontal="left"/>
    </xf>
    <xf numFmtId="0" fontId="17" fillId="34" borderId="14" xfId="0" applyFont="1" applyFill="1" applyBorder="1" applyAlignment="1">
      <alignment horizontal="left"/>
    </xf>
    <xf numFmtId="0" fontId="17" fillId="34" borderId="13" xfId="0" applyFont="1" applyFill="1" applyBorder="1" applyAlignment="1">
      <alignment horizontal="left" wrapText="1"/>
    </xf>
    <xf numFmtId="0" fontId="13" fillId="34" borderId="0" xfId="0" applyFont="1" applyFill="1" applyAlignment="1">
      <alignment/>
    </xf>
    <xf numFmtId="0" fontId="8" fillId="34" borderId="13" xfId="0" applyFont="1" applyFill="1" applyBorder="1" applyAlignment="1">
      <alignment horizontal="left"/>
    </xf>
    <xf numFmtId="0" fontId="14" fillId="34" borderId="0" xfId="0" applyFont="1" applyFill="1" applyAlignment="1">
      <alignment horizontal="left"/>
    </xf>
    <xf numFmtId="0" fontId="8" fillId="34" borderId="13" xfId="53" applyNumberFormat="1" applyFont="1" applyFill="1" applyBorder="1" applyAlignment="1">
      <alignment horizontal="left" wrapText="1"/>
      <protection/>
    </xf>
    <xf numFmtId="0" fontId="14" fillId="35" borderId="13" xfId="0" applyFont="1" applyFill="1" applyBorder="1" applyAlignment="1">
      <alignment horizontal="left"/>
    </xf>
    <xf numFmtId="0" fontId="17" fillId="34" borderId="14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left"/>
    </xf>
    <xf numFmtId="0" fontId="19" fillId="34" borderId="13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/>
    </xf>
    <xf numFmtId="0" fontId="14" fillId="34" borderId="13" xfId="0" applyNumberFormat="1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ктя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149"/>
  <sheetViews>
    <sheetView tabSelected="1" view="pageBreakPreview" zoomScale="86" zoomScaleNormal="115" zoomScaleSheetLayoutView="86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51.57421875" defaultRowHeight="19.5" customHeight="1"/>
  <cols>
    <col min="1" max="1" width="32.421875" style="62" customWidth="1"/>
    <col min="2" max="2" width="77.00390625" style="28" customWidth="1"/>
    <col min="3" max="16384" width="51.57421875" style="28" customWidth="1"/>
  </cols>
  <sheetData>
    <row r="1" spans="1:2" s="9" customFormat="1" ht="19.5" customHeight="1">
      <c r="A1" s="81" t="s">
        <v>223</v>
      </c>
      <c r="B1" s="81"/>
    </row>
    <row r="2" spans="1:2" s="9" customFormat="1" ht="19.5" customHeight="1">
      <c r="A2" s="57"/>
      <c r="B2" s="10"/>
    </row>
    <row r="3" spans="1:2" s="12" customFormat="1" ht="30">
      <c r="A3" s="63" t="s">
        <v>57</v>
      </c>
      <c r="B3" s="11" t="s">
        <v>31</v>
      </c>
    </row>
    <row r="4" spans="1:2" s="12" customFormat="1" ht="15">
      <c r="A4" s="64"/>
      <c r="B4" s="13"/>
    </row>
    <row r="5" spans="1:2" s="17" customFormat="1" ht="19.5" customHeight="1">
      <c r="A5" s="65"/>
      <c r="B5" s="16" t="s">
        <v>224</v>
      </c>
    </row>
    <row r="6" spans="1:2" s="70" customFormat="1" ht="21" customHeight="1">
      <c r="A6" s="77" t="s">
        <v>80</v>
      </c>
      <c r="B6" s="22" t="s">
        <v>0</v>
      </c>
    </row>
    <row r="7" spans="1:2" s="70" customFormat="1" ht="36.75" customHeight="1">
      <c r="A7" s="19" t="s">
        <v>104</v>
      </c>
      <c r="B7" s="71" t="s">
        <v>208</v>
      </c>
    </row>
    <row r="8" spans="1:2" ht="19.5" customHeight="1">
      <c r="A8" s="74"/>
      <c r="B8" s="27" t="s">
        <v>225</v>
      </c>
    </row>
    <row r="9" spans="1:2" ht="19.5" customHeight="1" hidden="1">
      <c r="A9" s="58"/>
      <c r="B9" s="29" t="s">
        <v>37</v>
      </c>
    </row>
    <row r="10" spans="1:2" s="35" customFormat="1" ht="19.5" customHeight="1" hidden="1">
      <c r="A10" s="58"/>
      <c r="B10" s="31" t="s">
        <v>54</v>
      </c>
    </row>
    <row r="11" spans="1:2" s="35" customFormat="1" ht="29.25" customHeight="1" hidden="1">
      <c r="A11" s="58"/>
      <c r="B11" s="31" t="s">
        <v>55</v>
      </c>
    </row>
    <row r="12" spans="1:2" s="35" customFormat="1" ht="29.25" customHeight="1" hidden="1">
      <c r="A12" s="58"/>
      <c r="B12" s="31" t="s">
        <v>56</v>
      </c>
    </row>
    <row r="13" spans="1:2" s="18" customFormat="1" ht="17.25" customHeight="1">
      <c r="A13" s="78" t="s">
        <v>146</v>
      </c>
      <c r="B13" s="19" t="s">
        <v>147</v>
      </c>
    </row>
    <row r="14" spans="1:2" s="18" customFormat="1" ht="17.25" customHeight="1">
      <c r="A14" s="79" t="s">
        <v>149</v>
      </c>
      <c r="B14" s="36" t="s">
        <v>150</v>
      </c>
    </row>
    <row r="15" spans="1:2" s="18" customFormat="1" ht="17.25" customHeight="1">
      <c r="A15" s="79" t="s">
        <v>149</v>
      </c>
      <c r="B15" s="36" t="s">
        <v>182</v>
      </c>
    </row>
    <row r="16" spans="1:2" s="18" customFormat="1" ht="17.25" customHeight="1">
      <c r="A16" s="76" t="s">
        <v>123</v>
      </c>
      <c r="B16" s="19" t="s">
        <v>124</v>
      </c>
    </row>
    <row r="17" spans="1:2" ht="17.25" customHeight="1">
      <c r="A17" s="69" t="s">
        <v>97</v>
      </c>
      <c r="B17" s="37" t="s">
        <v>98</v>
      </c>
    </row>
    <row r="18" spans="1:2" ht="17.25" customHeight="1">
      <c r="A18" s="69" t="s">
        <v>151</v>
      </c>
      <c r="B18" s="37" t="s">
        <v>176</v>
      </c>
    </row>
    <row r="19" spans="1:2" ht="17.25" customHeight="1">
      <c r="A19" s="69" t="s">
        <v>141</v>
      </c>
      <c r="B19" s="37" t="s">
        <v>142</v>
      </c>
    </row>
    <row r="20" spans="1:2" ht="17.25" customHeight="1">
      <c r="A20" s="69" t="s">
        <v>118</v>
      </c>
      <c r="B20" s="37" t="s">
        <v>119</v>
      </c>
    </row>
    <row r="21" spans="1:2" ht="24" customHeight="1">
      <c r="A21" s="69" t="s">
        <v>118</v>
      </c>
      <c r="B21" s="37" t="s">
        <v>120</v>
      </c>
    </row>
    <row r="22" spans="1:2" ht="17.25" customHeight="1">
      <c r="A22" s="69" t="s">
        <v>95</v>
      </c>
      <c r="B22" s="37" t="s">
        <v>99</v>
      </c>
    </row>
    <row r="23" spans="1:2" ht="17.25" customHeight="1">
      <c r="A23" s="37" t="s">
        <v>125</v>
      </c>
      <c r="B23" s="37" t="s">
        <v>143</v>
      </c>
    </row>
    <row r="24" spans="1:2" ht="17.25" customHeight="1">
      <c r="A24" s="37" t="s">
        <v>125</v>
      </c>
      <c r="B24" s="37" t="s">
        <v>126</v>
      </c>
    </row>
    <row r="25" spans="1:2" ht="17.25" customHeight="1">
      <c r="A25" s="37" t="s">
        <v>211</v>
      </c>
      <c r="B25" s="37" t="s">
        <v>126</v>
      </c>
    </row>
    <row r="26" spans="1:2" ht="17.25" customHeight="1">
      <c r="A26" s="37" t="s">
        <v>144</v>
      </c>
      <c r="B26" s="37" t="s">
        <v>145</v>
      </c>
    </row>
    <row r="27" spans="1:2" s="39" customFormat="1" ht="17.25" customHeight="1">
      <c r="A27" s="37" t="s">
        <v>101</v>
      </c>
      <c r="B27" s="37" t="s">
        <v>106</v>
      </c>
    </row>
    <row r="28" spans="1:2" s="39" customFormat="1" ht="17.25" customHeight="1">
      <c r="A28" s="37" t="s">
        <v>101</v>
      </c>
      <c r="B28" s="37" t="s">
        <v>105</v>
      </c>
    </row>
    <row r="29" spans="1:2" s="39" customFormat="1" ht="17.25" customHeight="1">
      <c r="A29" s="37" t="s">
        <v>101</v>
      </c>
      <c r="B29" s="37" t="s">
        <v>107</v>
      </c>
    </row>
    <row r="30" spans="1:2" s="39" customFormat="1" ht="17.25" customHeight="1">
      <c r="A30" s="37" t="s">
        <v>101</v>
      </c>
      <c r="B30" s="37" t="s">
        <v>109</v>
      </c>
    </row>
    <row r="31" spans="1:2" s="39" customFormat="1" ht="17.25" customHeight="1">
      <c r="A31" s="37" t="s">
        <v>101</v>
      </c>
      <c r="B31" s="37" t="s">
        <v>178</v>
      </c>
    </row>
    <row r="32" spans="1:2" s="39" customFormat="1" ht="17.25" customHeight="1">
      <c r="A32" s="37" t="s">
        <v>101</v>
      </c>
      <c r="B32" s="37" t="s">
        <v>108</v>
      </c>
    </row>
    <row r="33" spans="1:2" ht="19.5" customHeight="1">
      <c r="A33" s="37" t="s">
        <v>138</v>
      </c>
      <c r="B33" s="37" t="s">
        <v>140</v>
      </c>
    </row>
    <row r="34" spans="1:2" ht="19.5" customHeight="1">
      <c r="A34" s="37" t="s">
        <v>138</v>
      </c>
      <c r="B34" s="37" t="s">
        <v>139</v>
      </c>
    </row>
    <row r="35" spans="1:2" ht="19.5" customHeight="1">
      <c r="A35" s="37" t="s">
        <v>129</v>
      </c>
      <c r="B35" s="37" t="s">
        <v>130</v>
      </c>
    </row>
    <row r="36" spans="1:2" ht="19.5" customHeight="1">
      <c r="A36" s="37" t="s">
        <v>66</v>
      </c>
      <c r="B36" s="37" t="s">
        <v>89</v>
      </c>
    </row>
    <row r="37" spans="1:2" ht="19.5" customHeight="1">
      <c r="A37" s="37" t="s">
        <v>66</v>
      </c>
      <c r="B37" s="37" t="s">
        <v>70</v>
      </c>
    </row>
    <row r="38" spans="1:2" ht="27" customHeight="1">
      <c r="A38" s="37" t="s">
        <v>60</v>
      </c>
      <c r="B38" s="37" t="s">
        <v>181</v>
      </c>
    </row>
    <row r="39" spans="1:2" ht="29.25" customHeight="1">
      <c r="A39" s="37" t="s">
        <v>60</v>
      </c>
      <c r="B39" s="37" t="s">
        <v>62</v>
      </c>
    </row>
    <row r="40" spans="1:2" ht="29.25" customHeight="1">
      <c r="A40" s="37" t="s">
        <v>60</v>
      </c>
      <c r="B40" s="37" t="s">
        <v>63</v>
      </c>
    </row>
    <row r="41" spans="1:2" ht="29.25" customHeight="1">
      <c r="A41" s="37" t="s">
        <v>60</v>
      </c>
      <c r="B41" s="37" t="s">
        <v>71</v>
      </c>
    </row>
    <row r="42" spans="1:2" ht="30" customHeight="1">
      <c r="A42" s="37" t="s">
        <v>60</v>
      </c>
      <c r="B42" s="37" t="s">
        <v>111</v>
      </c>
    </row>
    <row r="43" spans="1:2" ht="19.5" customHeight="1">
      <c r="A43" s="37" t="s">
        <v>60</v>
      </c>
      <c r="B43" s="37" t="s">
        <v>61</v>
      </c>
    </row>
    <row r="44" spans="1:2" ht="19.5" customHeight="1">
      <c r="A44" s="37" t="s">
        <v>116</v>
      </c>
      <c r="B44" s="37" t="s">
        <v>203</v>
      </c>
    </row>
    <row r="45" spans="1:2" ht="30" customHeight="1">
      <c r="A45" s="37" t="s">
        <v>116</v>
      </c>
      <c r="B45" s="37" t="s">
        <v>117</v>
      </c>
    </row>
    <row r="46" spans="1:2" ht="27" customHeight="1">
      <c r="A46" s="37" t="s">
        <v>102</v>
      </c>
      <c r="B46" s="37" t="s">
        <v>103</v>
      </c>
    </row>
    <row r="47" spans="1:2" ht="19.5" customHeight="1">
      <c r="A47" s="37" t="s">
        <v>81</v>
      </c>
      <c r="B47" s="73" t="s">
        <v>173</v>
      </c>
    </row>
    <row r="48" spans="1:2" ht="31.5" customHeight="1">
      <c r="A48" s="37" t="s">
        <v>78</v>
      </c>
      <c r="B48" s="37" t="s">
        <v>148</v>
      </c>
    </row>
    <row r="49" spans="1:2" ht="31.5" customHeight="1">
      <c r="A49" s="37" t="s">
        <v>78</v>
      </c>
      <c r="B49" s="37" t="s">
        <v>206</v>
      </c>
    </row>
    <row r="50" spans="1:2" ht="31.5" customHeight="1">
      <c r="A50" s="37" t="s">
        <v>78</v>
      </c>
      <c r="B50" s="37" t="s">
        <v>190</v>
      </c>
    </row>
    <row r="51" spans="1:2" ht="34.5" customHeight="1">
      <c r="A51" s="37" t="s">
        <v>92</v>
      </c>
      <c r="B51" s="37" t="s">
        <v>79</v>
      </c>
    </row>
    <row r="52" spans="1:2" ht="19.5" customHeight="1">
      <c r="A52" s="76" t="s">
        <v>82</v>
      </c>
      <c r="B52" s="19" t="s">
        <v>83</v>
      </c>
    </row>
    <row r="53" spans="1:2" ht="19.5" customHeight="1">
      <c r="A53" s="76" t="s">
        <v>82</v>
      </c>
      <c r="B53" s="19" t="s">
        <v>84</v>
      </c>
    </row>
    <row r="54" spans="1:2" ht="19.5" customHeight="1">
      <c r="A54" s="76" t="s">
        <v>82</v>
      </c>
      <c r="B54" s="19" t="s">
        <v>187</v>
      </c>
    </row>
    <row r="55" spans="1:2" ht="19.5" customHeight="1">
      <c r="A55" s="76" t="s">
        <v>196</v>
      </c>
      <c r="B55" s="19" t="s">
        <v>197</v>
      </c>
    </row>
    <row r="56" spans="1:2" ht="19.5" customHeight="1">
      <c r="A56" s="76" t="s">
        <v>90</v>
      </c>
      <c r="B56" s="19" t="s">
        <v>198</v>
      </c>
    </row>
    <row r="57" spans="1:2" ht="19.5" customHeight="1">
      <c r="A57" s="76" t="s">
        <v>90</v>
      </c>
      <c r="B57" s="19" t="s">
        <v>110</v>
      </c>
    </row>
    <row r="58" spans="1:2" ht="19.5" customHeight="1">
      <c r="A58" s="76" t="s">
        <v>90</v>
      </c>
      <c r="B58" s="19" t="s">
        <v>198</v>
      </c>
    </row>
    <row r="59" spans="1:2" ht="39.75" customHeight="1">
      <c r="A59" s="67" t="s">
        <v>85</v>
      </c>
      <c r="B59" s="37" t="s">
        <v>86</v>
      </c>
    </row>
    <row r="60" spans="1:2" ht="42.75" customHeight="1">
      <c r="A60" s="37" t="s">
        <v>1</v>
      </c>
      <c r="B60" s="37" t="s">
        <v>72</v>
      </c>
    </row>
    <row r="61" spans="1:2" ht="28.5" customHeight="1">
      <c r="A61" s="69" t="s">
        <v>2</v>
      </c>
      <c r="B61" s="37" t="s">
        <v>122</v>
      </c>
    </row>
    <row r="62" spans="1:2" ht="44.25" customHeight="1">
      <c r="A62" s="67" t="s">
        <v>3</v>
      </c>
      <c r="B62" s="67" t="s">
        <v>33</v>
      </c>
    </row>
    <row r="63" spans="1:2" ht="19.5" customHeight="1">
      <c r="A63" s="67" t="s">
        <v>3</v>
      </c>
      <c r="B63" s="67" t="s">
        <v>52</v>
      </c>
    </row>
    <row r="64" spans="1:2" ht="19.5" customHeight="1">
      <c r="A64" s="37" t="s">
        <v>35</v>
      </c>
      <c r="B64" s="37" t="s">
        <v>96</v>
      </c>
    </row>
    <row r="65" spans="1:2" ht="19.5" customHeight="1">
      <c r="A65" s="67" t="s">
        <v>184</v>
      </c>
      <c r="B65" s="67" t="s">
        <v>165</v>
      </c>
    </row>
    <row r="66" spans="1:2" ht="30.75" customHeight="1">
      <c r="A66" s="67" t="s">
        <v>4</v>
      </c>
      <c r="B66" s="67" t="s">
        <v>73</v>
      </c>
    </row>
    <row r="67" spans="1:2" ht="60.75" customHeight="1">
      <c r="A67" s="67" t="s">
        <v>4</v>
      </c>
      <c r="B67" s="67" t="s">
        <v>75</v>
      </c>
    </row>
    <row r="68" spans="1:2" ht="24.75" customHeight="1">
      <c r="A68" s="67" t="s">
        <v>4</v>
      </c>
      <c r="B68" s="67" t="s">
        <v>222</v>
      </c>
    </row>
    <row r="69" spans="1:2" ht="19.5" customHeight="1">
      <c r="A69" s="67" t="s">
        <v>4</v>
      </c>
      <c r="B69" s="67" t="s">
        <v>158</v>
      </c>
    </row>
    <row r="70" spans="1:2" ht="19.5" customHeight="1">
      <c r="A70" s="67" t="s">
        <v>4</v>
      </c>
      <c r="B70" s="67" t="s">
        <v>191</v>
      </c>
    </row>
    <row r="71" spans="1:2" ht="19.5" customHeight="1">
      <c r="A71" s="67" t="s">
        <v>152</v>
      </c>
      <c r="B71" s="67" t="s">
        <v>153</v>
      </c>
    </row>
    <row r="72" spans="1:2" ht="19.5" customHeight="1">
      <c r="A72" s="67" t="s">
        <v>65</v>
      </c>
      <c r="B72" s="67" t="s">
        <v>204</v>
      </c>
    </row>
    <row r="73" spans="1:2" ht="19.5" customHeight="1">
      <c r="A73" s="67" t="s">
        <v>65</v>
      </c>
      <c r="B73" s="67" t="s">
        <v>216</v>
      </c>
    </row>
    <row r="74" spans="1:2" ht="32.25" customHeight="1">
      <c r="A74" s="67" t="s">
        <v>199</v>
      </c>
      <c r="B74" s="67" t="s">
        <v>200</v>
      </c>
    </row>
    <row r="75" spans="1:2" ht="19.5" customHeight="1">
      <c r="A75" s="67" t="s">
        <v>38</v>
      </c>
      <c r="B75" s="75" t="s">
        <v>210</v>
      </c>
    </row>
    <row r="76" spans="1:2" ht="19.5" customHeight="1">
      <c r="A76" s="67" t="s">
        <v>38</v>
      </c>
      <c r="B76" s="68" t="s">
        <v>202</v>
      </c>
    </row>
    <row r="77" spans="1:2" ht="28.5" customHeight="1">
      <c r="A77" s="67" t="s">
        <v>38</v>
      </c>
      <c r="B77" s="37" t="s">
        <v>210</v>
      </c>
    </row>
    <row r="78" spans="1:2" ht="28.5" customHeight="1">
      <c r="A78" s="67" t="s">
        <v>38</v>
      </c>
      <c r="B78" s="37" t="s">
        <v>189</v>
      </c>
    </row>
    <row r="79" spans="1:2" ht="27" customHeight="1">
      <c r="A79" s="67" t="s">
        <v>38</v>
      </c>
      <c r="B79" s="67" t="s">
        <v>131</v>
      </c>
    </row>
    <row r="80" spans="1:2" ht="19.5" customHeight="1">
      <c r="A80" s="67" t="s">
        <v>193</v>
      </c>
      <c r="B80" s="67" t="s">
        <v>175</v>
      </c>
    </row>
    <row r="81" spans="1:2" ht="19.5" customHeight="1">
      <c r="A81" s="67" t="s">
        <v>209</v>
      </c>
      <c r="B81" s="67" t="s">
        <v>205</v>
      </c>
    </row>
    <row r="82" spans="1:2" ht="19.5" customHeight="1">
      <c r="A82" s="67" t="s">
        <v>209</v>
      </c>
      <c r="B82" s="67" t="s">
        <v>192</v>
      </c>
    </row>
    <row r="83" spans="1:2" ht="19.5" customHeight="1">
      <c r="A83" s="67" t="s">
        <v>217</v>
      </c>
      <c r="B83" s="67" t="s">
        <v>218</v>
      </c>
    </row>
    <row r="84" spans="1:2" ht="19.5" customHeight="1">
      <c r="A84" s="67" t="s">
        <v>87</v>
      </c>
      <c r="B84" s="67" t="s">
        <v>88</v>
      </c>
    </row>
    <row r="85" spans="1:2" ht="33.75" customHeight="1">
      <c r="A85" s="67" t="s">
        <v>53</v>
      </c>
      <c r="B85" s="67" t="s">
        <v>69</v>
      </c>
    </row>
    <row r="86" spans="1:2" ht="40.5" customHeight="1">
      <c r="A86" s="67" t="s">
        <v>53</v>
      </c>
      <c r="B86" s="67" t="s">
        <v>215</v>
      </c>
    </row>
    <row r="87" spans="1:2" ht="19.5" customHeight="1">
      <c r="A87" s="67" t="s">
        <v>53</v>
      </c>
      <c r="B87" s="67" t="s">
        <v>67</v>
      </c>
    </row>
    <row r="88" spans="1:2" ht="31.5" customHeight="1">
      <c r="A88" s="67" t="s">
        <v>77</v>
      </c>
      <c r="B88" s="80" t="s">
        <v>213</v>
      </c>
    </row>
    <row r="89" spans="1:2" ht="31.5" customHeight="1">
      <c r="A89" s="67" t="s">
        <v>212</v>
      </c>
      <c r="B89" s="68" t="s">
        <v>214</v>
      </c>
    </row>
    <row r="90" spans="1:2" ht="31.5" customHeight="1">
      <c r="A90" s="67" t="s">
        <v>194</v>
      </c>
      <c r="B90" s="66" t="s">
        <v>195</v>
      </c>
    </row>
    <row r="91" spans="1:2" ht="19.5" customHeight="1">
      <c r="A91" s="67" t="s">
        <v>76</v>
      </c>
      <c r="B91" s="67" t="s">
        <v>127</v>
      </c>
    </row>
    <row r="92" spans="1:2" ht="19.5" customHeight="1">
      <c r="A92" s="67" t="s">
        <v>76</v>
      </c>
      <c r="B92" s="67" t="s">
        <v>201</v>
      </c>
    </row>
    <row r="93" spans="1:2" ht="19.5" customHeight="1">
      <c r="A93" s="67" t="s">
        <v>154</v>
      </c>
      <c r="B93" s="37" t="s">
        <v>155</v>
      </c>
    </row>
    <row r="94" spans="1:2" ht="19.5" customHeight="1">
      <c r="A94" s="67" t="s">
        <v>154</v>
      </c>
      <c r="B94" s="37" t="s">
        <v>161</v>
      </c>
    </row>
    <row r="95" spans="1:2" ht="19.5" customHeight="1">
      <c r="A95" s="67" t="s">
        <v>154</v>
      </c>
      <c r="B95" s="37" t="s">
        <v>168</v>
      </c>
    </row>
    <row r="96" spans="1:2" ht="19.5" customHeight="1">
      <c r="A96" s="67" t="s">
        <v>154</v>
      </c>
      <c r="B96" s="37" t="s">
        <v>160</v>
      </c>
    </row>
    <row r="97" spans="1:2" ht="19.5" customHeight="1">
      <c r="A97" s="67" t="s">
        <v>166</v>
      </c>
      <c r="B97" s="37" t="s">
        <v>167</v>
      </c>
    </row>
    <row r="98" spans="1:2" ht="19.5" customHeight="1">
      <c r="A98" s="67" t="s">
        <v>68</v>
      </c>
      <c r="B98" s="37" t="s">
        <v>188</v>
      </c>
    </row>
    <row r="99" spans="1:2" ht="26.25" customHeight="1">
      <c r="A99" s="67" t="s">
        <v>179</v>
      </c>
      <c r="B99" s="37" t="s">
        <v>180</v>
      </c>
    </row>
    <row r="100" spans="1:2" ht="30" customHeight="1">
      <c r="A100" s="67" t="s">
        <v>68</v>
      </c>
      <c r="B100" s="37" t="s">
        <v>183</v>
      </c>
    </row>
    <row r="101" spans="1:2" ht="30" customHeight="1">
      <c r="A101" s="67" t="s">
        <v>68</v>
      </c>
      <c r="B101" s="37" t="s">
        <v>219</v>
      </c>
    </row>
    <row r="102" spans="1:2" ht="27.75" customHeight="1">
      <c r="A102" s="37" t="s">
        <v>5</v>
      </c>
      <c r="B102" s="37" t="s">
        <v>205</v>
      </c>
    </row>
    <row r="103" spans="1:2" ht="34.5" customHeight="1">
      <c r="A103" s="37" t="s">
        <v>5</v>
      </c>
      <c r="B103" s="22" t="s">
        <v>112</v>
      </c>
    </row>
    <row r="104" spans="1:2" ht="34.5" customHeight="1">
      <c r="A104" s="37" t="s">
        <v>207</v>
      </c>
      <c r="B104" s="22" t="s">
        <v>221</v>
      </c>
    </row>
    <row r="105" spans="1:2" ht="34.5" customHeight="1">
      <c r="A105" s="37" t="s">
        <v>5</v>
      </c>
      <c r="B105" s="22" t="s">
        <v>220</v>
      </c>
    </row>
    <row r="106" spans="1:2" ht="37.5" customHeight="1">
      <c r="A106" s="37" t="s">
        <v>5</v>
      </c>
      <c r="B106" s="22" t="s">
        <v>170</v>
      </c>
    </row>
    <row r="107" spans="1:2" ht="34.5" customHeight="1">
      <c r="A107" s="37" t="s">
        <v>74</v>
      </c>
      <c r="B107" s="22" t="s">
        <v>128</v>
      </c>
    </row>
    <row r="108" spans="1:2" ht="19.5" customHeight="1">
      <c r="A108" s="37" t="s">
        <v>74</v>
      </c>
      <c r="B108" s="22" t="s">
        <v>162</v>
      </c>
    </row>
    <row r="109" spans="1:2" ht="19.5" customHeight="1">
      <c r="A109" s="37" t="s">
        <v>74</v>
      </c>
      <c r="B109" s="22" t="s">
        <v>159</v>
      </c>
    </row>
    <row r="110" spans="1:2" ht="19.5" customHeight="1">
      <c r="A110" s="37" t="s">
        <v>74</v>
      </c>
      <c r="B110" s="22" t="s">
        <v>133</v>
      </c>
    </row>
    <row r="111" spans="1:2" ht="19.5" customHeight="1">
      <c r="A111" s="37" t="s">
        <v>132</v>
      </c>
      <c r="B111" s="22" t="s">
        <v>177</v>
      </c>
    </row>
    <row r="112" spans="1:2" ht="30.75" customHeight="1">
      <c r="A112" s="67" t="s">
        <v>6</v>
      </c>
      <c r="B112" s="22" t="s">
        <v>91</v>
      </c>
    </row>
    <row r="113" spans="1:2" ht="28.5" customHeight="1">
      <c r="A113" s="67" t="s">
        <v>6</v>
      </c>
      <c r="B113" s="67" t="s">
        <v>113</v>
      </c>
    </row>
    <row r="114" spans="1:2" ht="28.5" customHeight="1">
      <c r="A114" s="67" t="s">
        <v>6</v>
      </c>
      <c r="B114" s="67" t="s">
        <v>115</v>
      </c>
    </row>
    <row r="115" spans="1:2" ht="28.5" customHeight="1">
      <c r="A115" s="67" t="s">
        <v>6</v>
      </c>
      <c r="B115" s="67" t="s">
        <v>171</v>
      </c>
    </row>
    <row r="116" spans="1:2" ht="38.25" customHeight="1">
      <c r="A116" s="67" t="s">
        <v>163</v>
      </c>
      <c r="B116" s="37" t="s">
        <v>164</v>
      </c>
    </row>
    <row r="117" spans="1:2" ht="38.25" customHeight="1">
      <c r="A117" s="67" t="s">
        <v>163</v>
      </c>
      <c r="B117" s="37" t="s">
        <v>169</v>
      </c>
    </row>
    <row r="118" spans="1:2" ht="38.25" customHeight="1">
      <c r="A118" s="67" t="s">
        <v>163</v>
      </c>
      <c r="B118" s="37" t="s">
        <v>174</v>
      </c>
    </row>
    <row r="119" spans="1:2" ht="38.25" customHeight="1">
      <c r="A119" s="37" t="s">
        <v>42</v>
      </c>
      <c r="B119" s="37" t="s">
        <v>93</v>
      </c>
    </row>
    <row r="120" spans="1:2" ht="38.25" customHeight="1">
      <c r="A120" s="37" t="s">
        <v>42</v>
      </c>
      <c r="B120" s="37" t="s">
        <v>94</v>
      </c>
    </row>
    <row r="121" spans="1:2" ht="24" customHeight="1">
      <c r="A121" s="37" t="s">
        <v>114</v>
      </c>
      <c r="B121" s="37" t="s">
        <v>185</v>
      </c>
    </row>
    <row r="122" spans="1:2" ht="19.5" customHeight="1">
      <c r="A122" s="37" t="s">
        <v>42</v>
      </c>
      <c r="B122" s="37" t="s">
        <v>156</v>
      </c>
    </row>
    <row r="123" spans="1:2" ht="19.5" customHeight="1">
      <c r="A123" s="37" t="s">
        <v>42</v>
      </c>
      <c r="B123" s="37" t="s">
        <v>157</v>
      </c>
    </row>
    <row r="124" spans="1:2" ht="19.5" customHeight="1">
      <c r="A124" s="37" t="s">
        <v>121</v>
      </c>
      <c r="B124" s="37" t="s">
        <v>172</v>
      </c>
    </row>
    <row r="125" spans="1:2" ht="19.5" customHeight="1">
      <c r="A125" s="37" t="s">
        <v>36</v>
      </c>
      <c r="B125" s="25" t="s">
        <v>41</v>
      </c>
    </row>
    <row r="126" spans="1:2" ht="32.25" customHeight="1">
      <c r="A126" s="37" t="s">
        <v>36</v>
      </c>
      <c r="B126" s="25" t="s">
        <v>39</v>
      </c>
    </row>
    <row r="127" spans="1:2" ht="32.25" customHeight="1">
      <c r="A127" s="72"/>
      <c r="B127" s="27" t="s">
        <v>7</v>
      </c>
    </row>
    <row r="128" spans="1:2" s="18" customFormat="1" ht="32.25" customHeight="1">
      <c r="A128" s="58" t="s">
        <v>100</v>
      </c>
      <c r="B128" s="29"/>
    </row>
    <row r="129" spans="1:2" ht="32.25" customHeight="1">
      <c r="A129" s="58"/>
      <c r="B129" s="29" t="s">
        <v>8</v>
      </c>
    </row>
    <row r="130" spans="1:2" ht="32.25" customHeight="1">
      <c r="A130" s="58"/>
      <c r="B130" s="37" t="s">
        <v>34</v>
      </c>
    </row>
    <row r="131" spans="1:2" ht="32.25" customHeight="1">
      <c r="A131" s="58"/>
      <c r="B131" s="29" t="s">
        <v>9</v>
      </c>
    </row>
    <row r="132" spans="1:2" ht="32.25" customHeight="1">
      <c r="A132" s="58"/>
      <c r="B132" s="37" t="s">
        <v>10</v>
      </c>
    </row>
    <row r="133" spans="1:2" ht="32.25" customHeight="1">
      <c r="A133" s="58"/>
      <c r="B133" s="37" t="s">
        <v>11</v>
      </c>
    </row>
    <row r="134" spans="1:2" ht="32.25" customHeight="1">
      <c r="A134" s="58"/>
      <c r="B134" s="37" t="s">
        <v>40</v>
      </c>
    </row>
    <row r="135" spans="1:2" ht="32.25" customHeight="1">
      <c r="A135" s="58"/>
      <c r="B135" s="29" t="s">
        <v>9</v>
      </c>
    </row>
    <row r="136" spans="1:2" ht="32.25" customHeight="1">
      <c r="A136" s="58"/>
      <c r="B136" s="37" t="s">
        <v>12</v>
      </c>
    </row>
    <row r="137" spans="1:2" s="18" customFormat="1" ht="32.25" customHeight="1">
      <c r="A137" s="58"/>
      <c r="B137" s="37" t="s">
        <v>13</v>
      </c>
    </row>
    <row r="138" spans="1:2" ht="32.25" customHeight="1">
      <c r="A138" s="58"/>
      <c r="B138" s="38" t="s">
        <v>14</v>
      </c>
    </row>
    <row r="139" spans="1:2" ht="32.25" customHeight="1">
      <c r="A139" s="58"/>
      <c r="B139" s="31" t="s">
        <v>15</v>
      </c>
    </row>
    <row r="140" spans="1:2" ht="32.25" customHeight="1">
      <c r="A140" s="58"/>
      <c r="B140" s="31" t="s">
        <v>64</v>
      </c>
    </row>
    <row r="141" spans="1:2" ht="32.25" customHeight="1">
      <c r="A141" s="58"/>
      <c r="B141" s="31" t="s">
        <v>58</v>
      </c>
    </row>
    <row r="142" spans="1:2" ht="50.25" customHeight="1">
      <c r="A142" s="58"/>
      <c r="B142" s="31" t="s">
        <v>59</v>
      </c>
    </row>
    <row r="143" spans="1:2" s="35" customFormat="1" ht="30" customHeight="1">
      <c r="A143" s="58"/>
      <c r="B143" s="31" t="s">
        <v>17</v>
      </c>
    </row>
    <row r="144" spans="1:2" s="35" customFormat="1" ht="30" customHeight="1">
      <c r="A144" s="58"/>
      <c r="B144" s="31" t="s">
        <v>19</v>
      </c>
    </row>
    <row r="145" spans="1:2" s="35" customFormat="1" ht="30" customHeight="1">
      <c r="A145" s="58"/>
      <c r="B145" s="31" t="s">
        <v>20</v>
      </c>
    </row>
    <row r="146" spans="1:2" ht="30" customHeight="1">
      <c r="A146" s="58"/>
      <c r="B146" s="31" t="s">
        <v>24</v>
      </c>
    </row>
    <row r="147" spans="1:2" ht="30" customHeight="1">
      <c r="A147" s="58"/>
      <c r="B147" s="31" t="s">
        <v>25</v>
      </c>
    </row>
    <row r="148" spans="1:2" ht="29.25" customHeight="1">
      <c r="A148" s="59"/>
      <c r="B148" s="31" t="s">
        <v>30</v>
      </c>
    </row>
    <row r="149" spans="1:2" ht="19.5" customHeight="1">
      <c r="A149" s="61"/>
      <c r="B149" s="56"/>
    </row>
  </sheetData>
  <sheetProtection/>
  <mergeCells count="1">
    <mergeCell ref="A1:B1"/>
  </mergeCells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9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Z14" sqref="Z14"/>
    </sheetView>
  </sheetViews>
  <sheetFormatPr defaultColWidth="9.140625" defaultRowHeight="12.75"/>
  <cols>
    <col min="1" max="1" width="4.421875" style="0" customWidth="1"/>
    <col min="2" max="2" width="9.140625" style="0" hidden="1" customWidth="1"/>
    <col min="3" max="3" width="41.8515625" style="0" customWidth="1"/>
    <col min="4" max="4" width="33.00390625" style="0" hidden="1" customWidth="1"/>
    <col min="5" max="5" width="18.28125" style="0" hidden="1" customWidth="1"/>
    <col min="6" max="6" width="48.57421875" style="0" customWidth="1"/>
    <col min="7" max="24" width="0" style="0" hidden="1" customWidth="1"/>
  </cols>
  <sheetData>
    <row r="1" spans="1:24" ht="15">
      <c r="A1" s="24"/>
      <c r="B1" s="59"/>
      <c r="C1" s="38" t="s">
        <v>16</v>
      </c>
      <c r="D1" s="47"/>
      <c r="E1" s="38"/>
      <c r="F1" s="45" t="s">
        <v>186</v>
      </c>
      <c r="G1" s="30"/>
      <c r="H1" s="20" t="e">
        <f aca="true" t="shared" si="0" ref="H1:H15">F1-G1</f>
        <v>#VALUE!</v>
      </c>
      <c r="I1" s="20"/>
      <c r="J1" s="20" t="e">
        <f aca="true" t="shared" si="1" ref="J1:J13">H1-I1</f>
        <v>#VALUE!</v>
      </c>
      <c r="K1" s="20"/>
      <c r="L1" s="20" t="e">
        <f aca="true" t="shared" si="2" ref="L1:L13">J1-K1</f>
        <v>#VALUE!</v>
      </c>
      <c r="M1" s="20"/>
      <c r="N1" s="20" t="e">
        <f aca="true" t="shared" si="3" ref="N1:N15">L1-M1</f>
        <v>#VALUE!</v>
      </c>
      <c r="O1" s="20"/>
      <c r="P1" s="21" t="e">
        <f aca="true" t="shared" si="4" ref="P1:P14">N1-O1</f>
        <v>#VALUE!</v>
      </c>
      <c r="Q1" s="23"/>
      <c r="R1" s="23" t="e">
        <f aca="true" t="shared" si="5" ref="R1:R15">P1*Q1</f>
        <v>#VALUE!</v>
      </c>
      <c r="S1" s="46"/>
      <c r="T1" s="22"/>
      <c r="U1" s="14"/>
      <c r="V1" s="14" t="e">
        <f>#REF!/13*5</f>
        <v>#REF!</v>
      </c>
      <c r="W1" s="15" t="e">
        <f>#REF!-V1</f>
        <v>#REF!</v>
      </c>
      <c r="X1" s="43"/>
    </row>
    <row r="2" spans="1:24" ht="25.5" customHeight="1">
      <c r="A2" s="24">
        <v>1</v>
      </c>
      <c r="B2" s="59"/>
      <c r="C2" s="31" t="s">
        <v>17</v>
      </c>
      <c r="D2" s="47" t="s">
        <v>32</v>
      </c>
      <c r="E2" s="31"/>
      <c r="F2" s="32">
        <v>17</v>
      </c>
      <c r="G2" s="30"/>
      <c r="H2" s="20">
        <f t="shared" si="0"/>
        <v>17</v>
      </c>
      <c r="I2" s="20">
        <v>1</v>
      </c>
      <c r="J2" s="20">
        <f t="shared" si="1"/>
        <v>16</v>
      </c>
      <c r="K2" s="20"/>
      <c r="L2" s="20">
        <f t="shared" si="2"/>
        <v>16</v>
      </c>
      <c r="M2" s="20"/>
      <c r="N2" s="20">
        <f t="shared" si="3"/>
        <v>16</v>
      </c>
      <c r="O2" s="20"/>
      <c r="P2" s="21">
        <v>17</v>
      </c>
      <c r="Q2" s="23">
        <v>438</v>
      </c>
      <c r="R2" s="23">
        <f t="shared" si="5"/>
        <v>7446</v>
      </c>
      <c r="S2" s="47">
        <v>2014</v>
      </c>
      <c r="T2" s="42" t="s">
        <v>51</v>
      </c>
      <c r="U2" s="14"/>
      <c r="V2" s="14">
        <f>R4/2</f>
        <v>3391.5</v>
      </c>
      <c r="W2" s="15">
        <f>R4/2</f>
        <v>3391.5</v>
      </c>
      <c r="X2" s="43"/>
    </row>
    <row r="3" spans="1:24" ht="21" customHeight="1">
      <c r="A3" s="24">
        <v>2</v>
      </c>
      <c r="B3" s="59"/>
      <c r="C3" s="31" t="s">
        <v>18</v>
      </c>
      <c r="D3" s="47" t="s">
        <v>135</v>
      </c>
      <c r="E3" s="31"/>
      <c r="F3" s="32">
        <v>6</v>
      </c>
      <c r="G3" s="30"/>
      <c r="H3" s="20">
        <f t="shared" si="0"/>
        <v>6</v>
      </c>
      <c r="I3" s="20"/>
      <c r="J3" s="20">
        <f t="shared" si="1"/>
        <v>6</v>
      </c>
      <c r="K3" s="20"/>
      <c r="L3" s="20">
        <f t="shared" si="2"/>
        <v>6</v>
      </c>
      <c r="M3" s="20"/>
      <c r="N3" s="20">
        <f t="shared" si="3"/>
        <v>6</v>
      </c>
      <c r="O3" s="20"/>
      <c r="P3" s="21">
        <v>6</v>
      </c>
      <c r="Q3" s="23">
        <v>445</v>
      </c>
      <c r="R3" s="23">
        <f t="shared" si="5"/>
        <v>2670</v>
      </c>
      <c r="S3" s="47">
        <v>2014</v>
      </c>
      <c r="T3" s="42" t="s">
        <v>51</v>
      </c>
      <c r="U3" s="33"/>
      <c r="V3" s="33">
        <f>R5/27*13</f>
        <v>2835.925925925926</v>
      </c>
      <c r="W3" s="34">
        <f>R5-V3</f>
        <v>3054.074074074074</v>
      </c>
      <c r="X3" s="44"/>
    </row>
    <row r="4" spans="1:24" ht="24.75" customHeight="1">
      <c r="A4" s="24">
        <v>2</v>
      </c>
      <c r="B4" s="59"/>
      <c r="C4" s="31" t="s">
        <v>19</v>
      </c>
      <c r="D4" s="47" t="s">
        <v>32</v>
      </c>
      <c r="E4" s="31"/>
      <c r="F4" s="48">
        <v>14</v>
      </c>
      <c r="G4" s="49"/>
      <c r="H4" s="40">
        <f t="shared" si="0"/>
        <v>14</v>
      </c>
      <c r="I4" s="40"/>
      <c r="J4" s="40">
        <f t="shared" si="1"/>
        <v>14</v>
      </c>
      <c r="K4" s="40"/>
      <c r="L4" s="40">
        <f t="shared" si="2"/>
        <v>14</v>
      </c>
      <c r="M4" s="40"/>
      <c r="N4" s="40">
        <f t="shared" si="3"/>
        <v>14</v>
      </c>
      <c r="O4" s="40"/>
      <c r="P4" s="50">
        <v>19</v>
      </c>
      <c r="Q4" s="23">
        <v>357</v>
      </c>
      <c r="R4" s="23">
        <f t="shared" si="5"/>
        <v>6783</v>
      </c>
      <c r="S4" s="47">
        <v>2014</v>
      </c>
      <c r="T4" s="42" t="s">
        <v>51</v>
      </c>
      <c r="U4" s="33"/>
      <c r="V4" s="14">
        <f>R6/2</f>
        <v>760.5</v>
      </c>
      <c r="W4" s="15">
        <f>R6/2</f>
        <v>760.5</v>
      </c>
      <c r="X4" s="41"/>
    </row>
    <row r="5" spans="1:24" ht="24.75" customHeight="1">
      <c r="A5" s="24">
        <v>4</v>
      </c>
      <c r="B5" s="59"/>
      <c r="C5" s="31" t="s">
        <v>20</v>
      </c>
      <c r="D5" s="47" t="s">
        <v>32</v>
      </c>
      <c r="E5" s="31"/>
      <c r="F5" s="48">
        <v>19</v>
      </c>
      <c r="G5" s="51"/>
      <c r="H5" s="40">
        <f t="shared" si="0"/>
        <v>19</v>
      </c>
      <c r="I5" s="40"/>
      <c r="J5" s="40">
        <f t="shared" si="1"/>
        <v>19</v>
      </c>
      <c r="K5" s="52">
        <v>5</v>
      </c>
      <c r="L5" s="40">
        <f t="shared" si="2"/>
        <v>14</v>
      </c>
      <c r="M5" s="40"/>
      <c r="N5" s="40">
        <f t="shared" si="3"/>
        <v>14</v>
      </c>
      <c r="O5" s="40"/>
      <c r="P5" s="50">
        <v>19</v>
      </c>
      <c r="Q5" s="23">
        <v>310</v>
      </c>
      <c r="R5" s="23">
        <f t="shared" si="5"/>
        <v>5890</v>
      </c>
      <c r="S5" s="47">
        <v>2014</v>
      </c>
      <c r="T5" s="42" t="s">
        <v>51</v>
      </c>
      <c r="U5" s="33"/>
      <c r="V5" s="14" t="e">
        <f>#REF!/2</f>
        <v>#REF!</v>
      </c>
      <c r="W5" s="15" t="e">
        <f>#REF!/2</f>
        <v>#REF!</v>
      </c>
      <c r="X5" s="41"/>
    </row>
    <row r="6" spans="1:24" ht="24.75" customHeight="1">
      <c r="A6" s="24">
        <v>5</v>
      </c>
      <c r="B6" s="59"/>
      <c r="C6" s="31" t="s">
        <v>21</v>
      </c>
      <c r="D6" s="47" t="s">
        <v>32</v>
      </c>
      <c r="E6" s="31"/>
      <c r="F6" s="48">
        <v>9</v>
      </c>
      <c r="G6" s="51"/>
      <c r="H6" s="40">
        <f t="shared" si="0"/>
        <v>9</v>
      </c>
      <c r="I6" s="40"/>
      <c r="J6" s="40">
        <f t="shared" si="1"/>
        <v>9</v>
      </c>
      <c r="K6" s="40"/>
      <c r="L6" s="40">
        <f t="shared" si="2"/>
        <v>9</v>
      </c>
      <c r="M6" s="40"/>
      <c r="N6" s="40">
        <f t="shared" si="3"/>
        <v>9</v>
      </c>
      <c r="O6" s="40"/>
      <c r="P6" s="50">
        <f t="shared" si="4"/>
        <v>9</v>
      </c>
      <c r="Q6" s="23">
        <v>169</v>
      </c>
      <c r="R6" s="23">
        <f t="shared" si="5"/>
        <v>1521</v>
      </c>
      <c r="S6" s="47">
        <v>2014</v>
      </c>
      <c r="T6" s="42" t="s">
        <v>51</v>
      </c>
      <c r="U6" s="33"/>
      <c r="V6" s="33" t="e">
        <f>#REF!/21*10</f>
        <v>#REF!</v>
      </c>
      <c r="W6" s="34" t="e">
        <f>#REF!-V6</f>
        <v>#REF!</v>
      </c>
      <c r="X6" s="41"/>
    </row>
    <row r="7" spans="1:24" ht="23.25" customHeight="1">
      <c r="A7" s="24">
        <v>6</v>
      </c>
      <c r="B7" s="59"/>
      <c r="C7" s="31" t="s">
        <v>22</v>
      </c>
      <c r="D7" s="47" t="s">
        <v>32</v>
      </c>
      <c r="E7" s="31"/>
      <c r="F7" s="48">
        <v>18</v>
      </c>
      <c r="G7" s="51"/>
      <c r="H7" s="40">
        <f t="shared" si="0"/>
        <v>18</v>
      </c>
      <c r="I7" s="40"/>
      <c r="J7" s="40">
        <f t="shared" si="1"/>
        <v>18</v>
      </c>
      <c r="K7" s="40"/>
      <c r="L7" s="40">
        <f t="shared" si="2"/>
        <v>18</v>
      </c>
      <c r="M7" s="40"/>
      <c r="N7" s="40">
        <f t="shared" si="3"/>
        <v>18</v>
      </c>
      <c r="O7" s="40"/>
      <c r="P7" s="50">
        <f t="shared" si="4"/>
        <v>18</v>
      </c>
      <c r="Q7" s="23">
        <v>232</v>
      </c>
      <c r="R7" s="23">
        <f t="shared" si="5"/>
        <v>4176</v>
      </c>
      <c r="S7" s="47">
        <v>2014</v>
      </c>
      <c r="T7" s="42" t="s">
        <v>51</v>
      </c>
      <c r="U7" s="33"/>
      <c r="V7" s="14">
        <f>R9/2</f>
        <v>1391.5</v>
      </c>
      <c r="W7" s="15">
        <f>R9/2</f>
        <v>1391.5</v>
      </c>
      <c r="X7" s="41"/>
    </row>
    <row r="8" spans="1:24" ht="27" customHeight="1">
      <c r="A8" s="24">
        <v>7</v>
      </c>
      <c r="B8" s="59"/>
      <c r="C8" s="31" t="s">
        <v>23</v>
      </c>
      <c r="D8" s="47" t="s">
        <v>32</v>
      </c>
      <c r="E8" s="31"/>
      <c r="F8" s="48">
        <v>15</v>
      </c>
      <c r="G8" s="51"/>
      <c r="H8" s="40">
        <f t="shared" si="0"/>
        <v>15</v>
      </c>
      <c r="I8" s="40"/>
      <c r="J8" s="40">
        <f t="shared" si="1"/>
        <v>15</v>
      </c>
      <c r="K8" s="40"/>
      <c r="L8" s="40">
        <f t="shared" si="2"/>
        <v>15</v>
      </c>
      <c r="M8" s="40"/>
      <c r="N8" s="40">
        <f t="shared" si="3"/>
        <v>15</v>
      </c>
      <c r="O8" s="40"/>
      <c r="P8" s="50">
        <f t="shared" si="4"/>
        <v>15</v>
      </c>
      <c r="Q8" s="23">
        <v>66</v>
      </c>
      <c r="R8" s="23">
        <f t="shared" si="5"/>
        <v>990</v>
      </c>
      <c r="S8" s="47">
        <v>2014</v>
      </c>
      <c r="T8" s="42" t="s">
        <v>51</v>
      </c>
      <c r="U8" s="33"/>
      <c r="V8" s="33">
        <f>R10/29*14</f>
        <v>1709.0683448275863</v>
      </c>
      <c r="W8" s="34">
        <f>R10-V8</f>
        <v>1831.1446551724139</v>
      </c>
      <c r="X8" s="41"/>
    </row>
    <row r="9" spans="1:24" ht="33.75" customHeight="1">
      <c r="A9" s="24">
        <v>8</v>
      </c>
      <c r="B9" s="59"/>
      <c r="C9" s="31" t="s">
        <v>24</v>
      </c>
      <c r="D9" s="47" t="s">
        <v>136</v>
      </c>
      <c r="E9" s="31"/>
      <c r="F9" s="48">
        <v>23</v>
      </c>
      <c r="G9" s="51"/>
      <c r="H9" s="40">
        <f t="shared" si="0"/>
        <v>23</v>
      </c>
      <c r="I9" s="40"/>
      <c r="J9" s="40">
        <f t="shared" si="1"/>
        <v>23</v>
      </c>
      <c r="K9" s="40"/>
      <c r="L9" s="40">
        <f t="shared" si="2"/>
        <v>23</v>
      </c>
      <c r="M9" s="40"/>
      <c r="N9" s="40">
        <f t="shared" si="3"/>
        <v>23</v>
      </c>
      <c r="O9" s="40"/>
      <c r="P9" s="50">
        <v>23</v>
      </c>
      <c r="Q9" s="23">
        <v>121</v>
      </c>
      <c r="R9" s="23">
        <f t="shared" si="5"/>
        <v>2783</v>
      </c>
      <c r="S9" s="26">
        <v>42328</v>
      </c>
      <c r="T9" s="42" t="s">
        <v>51</v>
      </c>
      <c r="U9" s="33"/>
      <c r="V9" s="33" t="e">
        <f>#REF!/3*1</f>
        <v>#REF!</v>
      </c>
      <c r="W9" s="34" t="e">
        <f>#REF!-V9</f>
        <v>#REF!</v>
      </c>
      <c r="X9" s="41"/>
    </row>
    <row r="10" spans="1:24" ht="30" customHeight="1">
      <c r="A10" s="24">
        <v>9</v>
      </c>
      <c r="B10" s="59"/>
      <c r="C10" s="31" t="s">
        <v>25</v>
      </c>
      <c r="D10" s="47" t="s">
        <v>32</v>
      </c>
      <c r="E10" s="31"/>
      <c r="F10" s="48">
        <v>27</v>
      </c>
      <c r="G10" s="51"/>
      <c r="H10" s="40">
        <f t="shared" si="0"/>
        <v>27</v>
      </c>
      <c r="I10" s="40"/>
      <c r="J10" s="40">
        <f t="shared" si="1"/>
        <v>27</v>
      </c>
      <c r="K10" s="40"/>
      <c r="L10" s="40">
        <f t="shared" si="2"/>
        <v>27</v>
      </c>
      <c r="M10" s="40"/>
      <c r="N10" s="40">
        <f t="shared" si="3"/>
        <v>27</v>
      </c>
      <c r="O10" s="40"/>
      <c r="P10" s="50">
        <f t="shared" si="4"/>
        <v>27</v>
      </c>
      <c r="Q10" s="23">
        <v>131.119</v>
      </c>
      <c r="R10" s="23">
        <f t="shared" si="5"/>
        <v>3540.213</v>
      </c>
      <c r="S10" s="47">
        <v>2014</v>
      </c>
      <c r="T10" s="42" t="s">
        <v>51</v>
      </c>
      <c r="U10" s="33"/>
      <c r="V10" s="14">
        <f>R12/2</f>
        <v>633</v>
      </c>
      <c r="W10" s="15">
        <f>R12/2</f>
        <v>633</v>
      </c>
      <c r="X10" s="41"/>
    </row>
    <row r="11" spans="1:24" ht="31.5" customHeight="1">
      <c r="A11" s="24">
        <v>10</v>
      </c>
      <c r="B11" s="59"/>
      <c r="C11" s="31" t="s">
        <v>26</v>
      </c>
      <c r="D11" s="47" t="s">
        <v>137</v>
      </c>
      <c r="E11" s="31"/>
      <c r="F11" s="48">
        <v>2</v>
      </c>
      <c r="G11" s="51"/>
      <c r="H11" s="40">
        <f t="shared" si="0"/>
        <v>2</v>
      </c>
      <c r="I11" s="40"/>
      <c r="J11" s="40">
        <f t="shared" si="1"/>
        <v>2</v>
      </c>
      <c r="K11" s="40"/>
      <c r="L11" s="40">
        <f t="shared" si="2"/>
        <v>2</v>
      </c>
      <c r="M11" s="40"/>
      <c r="N11" s="40">
        <f t="shared" si="3"/>
        <v>2</v>
      </c>
      <c r="O11" s="40"/>
      <c r="P11" s="50">
        <v>2</v>
      </c>
      <c r="Q11" s="23">
        <v>169</v>
      </c>
      <c r="R11" s="23">
        <f t="shared" si="5"/>
        <v>338</v>
      </c>
      <c r="S11" s="47">
        <v>2014</v>
      </c>
      <c r="T11" s="42" t="s">
        <v>51</v>
      </c>
      <c r="U11" s="33"/>
      <c r="V11" s="33">
        <f>R13/3*1</f>
        <v>48.333333333333336</v>
      </c>
      <c r="W11" s="34">
        <f>R13-V11</f>
        <v>96.66666666666666</v>
      </c>
      <c r="X11" s="41"/>
    </row>
    <row r="12" spans="1:24" ht="30.75" customHeight="1">
      <c r="A12" s="24">
        <v>11</v>
      </c>
      <c r="B12" s="59"/>
      <c r="C12" s="31" t="s">
        <v>27</v>
      </c>
      <c r="D12" s="47" t="s">
        <v>32</v>
      </c>
      <c r="E12" s="31"/>
      <c r="F12" s="48">
        <v>6</v>
      </c>
      <c r="G12" s="51"/>
      <c r="H12" s="40">
        <f t="shared" si="0"/>
        <v>6</v>
      </c>
      <c r="I12" s="40"/>
      <c r="J12" s="40">
        <f t="shared" si="1"/>
        <v>6</v>
      </c>
      <c r="K12" s="40"/>
      <c r="L12" s="40">
        <f t="shared" si="2"/>
        <v>6</v>
      </c>
      <c r="M12" s="40"/>
      <c r="N12" s="40">
        <f t="shared" si="3"/>
        <v>6</v>
      </c>
      <c r="O12" s="40"/>
      <c r="P12" s="50">
        <f t="shared" si="4"/>
        <v>6</v>
      </c>
      <c r="Q12" s="53">
        <v>211</v>
      </c>
      <c r="R12" s="23">
        <f t="shared" si="5"/>
        <v>1266</v>
      </c>
      <c r="S12" s="26">
        <v>42328</v>
      </c>
      <c r="T12" s="42" t="s">
        <v>51</v>
      </c>
      <c r="U12" s="14"/>
      <c r="V12" s="14">
        <f>R14/2</f>
        <v>1624</v>
      </c>
      <c r="W12" s="15">
        <f>R14/2</f>
        <v>1624</v>
      </c>
      <c r="X12" s="43"/>
    </row>
    <row r="13" spans="1:24" ht="24.75" customHeight="1">
      <c r="A13" s="24">
        <v>12</v>
      </c>
      <c r="B13" s="59"/>
      <c r="C13" s="31" t="s">
        <v>28</v>
      </c>
      <c r="D13" s="47" t="s">
        <v>32</v>
      </c>
      <c r="E13" s="31"/>
      <c r="F13" s="48">
        <v>5</v>
      </c>
      <c r="G13" s="51"/>
      <c r="H13" s="40">
        <f t="shared" si="0"/>
        <v>5</v>
      </c>
      <c r="I13" s="40"/>
      <c r="J13" s="40">
        <f t="shared" si="1"/>
        <v>5</v>
      </c>
      <c r="K13" s="40"/>
      <c r="L13" s="40">
        <f t="shared" si="2"/>
        <v>5</v>
      </c>
      <c r="M13" s="40"/>
      <c r="N13" s="40">
        <f t="shared" si="3"/>
        <v>5</v>
      </c>
      <c r="O13" s="40"/>
      <c r="P13" s="50">
        <f t="shared" si="4"/>
        <v>5</v>
      </c>
      <c r="Q13" s="53">
        <v>29</v>
      </c>
      <c r="R13" s="23">
        <f t="shared" si="5"/>
        <v>145</v>
      </c>
      <c r="S13" s="47">
        <v>2014</v>
      </c>
      <c r="T13" s="42" t="s">
        <v>51</v>
      </c>
      <c r="U13" s="14"/>
      <c r="V13" s="14" t="e">
        <f>#REF!/2</f>
        <v>#REF!</v>
      </c>
      <c r="W13" s="15" t="e">
        <f>#REF!/2</f>
        <v>#REF!</v>
      </c>
      <c r="X13" s="43"/>
    </row>
    <row r="14" spans="1:24" ht="27" customHeight="1">
      <c r="A14" s="51">
        <v>13</v>
      </c>
      <c r="B14" s="60"/>
      <c r="C14" s="54" t="s">
        <v>29</v>
      </c>
      <c r="D14" s="47" t="s">
        <v>32</v>
      </c>
      <c r="E14" s="54"/>
      <c r="F14" s="48">
        <v>14</v>
      </c>
      <c r="G14" s="49"/>
      <c r="H14" s="40">
        <f t="shared" si="0"/>
        <v>14</v>
      </c>
      <c r="I14" s="40"/>
      <c r="J14" s="40">
        <f>H14-I14</f>
        <v>14</v>
      </c>
      <c r="K14" s="40"/>
      <c r="L14" s="40">
        <f>J14-K14</f>
        <v>14</v>
      </c>
      <c r="M14" s="40"/>
      <c r="N14" s="40">
        <f t="shared" si="3"/>
        <v>14</v>
      </c>
      <c r="O14" s="40"/>
      <c r="P14" s="50">
        <f t="shared" si="4"/>
        <v>14</v>
      </c>
      <c r="Q14" s="53">
        <v>232</v>
      </c>
      <c r="R14" s="23">
        <f t="shared" si="5"/>
        <v>3248</v>
      </c>
      <c r="S14" s="47">
        <v>2014</v>
      </c>
      <c r="T14" s="42" t="s">
        <v>51</v>
      </c>
      <c r="U14" s="14"/>
      <c r="V14" s="14" t="e">
        <f>#REF!/2</f>
        <v>#REF!</v>
      </c>
      <c r="W14" s="15" t="e">
        <f>#REF!/2</f>
        <v>#REF!</v>
      </c>
      <c r="X14" s="43"/>
    </row>
    <row r="15" spans="1:24" ht="26.25" customHeight="1">
      <c r="A15" s="51">
        <v>14</v>
      </c>
      <c r="B15" s="60"/>
      <c r="C15" s="54" t="s">
        <v>30</v>
      </c>
      <c r="D15" s="47" t="s">
        <v>134</v>
      </c>
      <c r="E15" s="54"/>
      <c r="F15" s="48">
        <v>1</v>
      </c>
      <c r="G15" s="49"/>
      <c r="H15" s="40">
        <f t="shared" si="0"/>
        <v>1</v>
      </c>
      <c r="I15" s="40"/>
      <c r="J15" s="40">
        <f>H15-I15</f>
        <v>1</v>
      </c>
      <c r="K15" s="40"/>
      <c r="L15" s="40">
        <f>J15-K15</f>
        <v>1</v>
      </c>
      <c r="M15" s="40"/>
      <c r="N15" s="40">
        <f t="shared" si="3"/>
        <v>1</v>
      </c>
      <c r="O15" s="40"/>
      <c r="P15" s="50">
        <v>1</v>
      </c>
      <c r="Q15" s="53">
        <v>366</v>
      </c>
      <c r="R15" s="23">
        <f t="shared" si="5"/>
        <v>366</v>
      </c>
      <c r="S15" s="47">
        <v>2014</v>
      </c>
      <c r="T15" s="42" t="s">
        <v>51</v>
      </c>
      <c r="U15" s="55"/>
      <c r="V15" s="55"/>
      <c r="W15" s="15"/>
      <c r="X15" s="4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K14" sqref="K14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" t="s">
        <v>43</v>
      </c>
      <c r="C1" s="1"/>
      <c r="D1" s="5"/>
      <c r="E1" s="5"/>
      <c r="F1" s="5"/>
    </row>
    <row r="2" spans="2:6" ht="12.75">
      <c r="B2" s="1" t="s">
        <v>44</v>
      </c>
      <c r="C2" s="1"/>
      <c r="D2" s="5"/>
      <c r="E2" s="5"/>
      <c r="F2" s="5"/>
    </row>
    <row r="3" spans="2:6" ht="12.75">
      <c r="B3" s="2"/>
      <c r="C3" s="2"/>
      <c r="D3" s="6"/>
      <c r="E3" s="6"/>
      <c r="F3" s="6"/>
    </row>
    <row r="4" spans="2:6" ht="63.75">
      <c r="B4" s="2" t="s">
        <v>45</v>
      </c>
      <c r="C4" s="2"/>
      <c r="D4" s="6"/>
      <c r="E4" s="6"/>
      <c r="F4" s="6"/>
    </row>
    <row r="5" spans="2:6" ht="12.75">
      <c r="B5" s="2"/>
      <c r="C5" s="2"/>
      <c r="D5" s="6"/>
      <c r="E5" s="6"/>
      <c r="F5" s="6"/>
    </row>
    <row r="6" spans="2:6" ht="25.5">
      <c r="B6" s="1" t="s">
        <v>46</v>
      </c>
      <c r="C6" s="1"/>
      <c r="D6" s="5"/>
      <c r="E6" s="5" t="s">
        <v>47</v>
      </c>
      <c r="F6" s="5" t="s">
        <v>48</v>
      </c>
    </row>
    <row r="7" spans="2:6" ht="13.5" thickBot="1">
      <c r="B7" s="2"/>
      <c r="C7" s="2"/>
      <c r="D7" s="6"/>
      <c r="E7" s="6"/>
      <c r="F7" s="6"/>
    </row>
    <row r="8" spans="2:6" ht="51.75" thickBot="1">
      <c r="B8" s="3" t="s">
        <v>49</v>
      </c>
      <c r="C8" s="4"/>
      <c r="D8" s="7"/>
      <c r="E8" s="7">
        <v>5</v>
      </c>
      <c r="F8" s="8" t="s">
        <v>50</v>
      </c>
    </row>
    <row r="9" spans="2:6" ht="12.75">
      <c r="B9" s="2"/>
      <c r="C9" s="2"/>
      <c r="D9" s="6"/>
      <c r="E9" s="6"/>
      <c r="F9" s="6"/>
    </row>
    <row r="10" spans="2:6" ht="12.7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Белячкова Анна Игоревна</dc:creator>
  <cp:keywords/>
  <dc:description/>
  <cp:lastModifiedBy>Хейдер Евгения Ивановна</cp:lastModifiedBy>
  <cp:lastPrinted>2022-11-10T12:03:22Z</cp:lastPrinted>
  <dcterms:created xsi:type="dcterms:W3CDTF">2016-02-08T05:41:16Z</dcterms:created>
  <dcterms:modified xsi:type="dcterms:W3CDTF">2023-02-15T10:16:32Z</dcterms:modified>
  <cp:category/>
  <cp:version/>
  <cp:contentType/>
  <cp:contentStatus/>
</cp:coreProperties>
</file>